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10" windowHeight="8670" activeTab="0"/>
  </bookViews>
  <sheets>
    <sheet name="Version 3 roches" sheetId="1" r:id="rId1"/>
  </sheets>
  <definedNames/>
  <calcPr fullCalcOnLoad="1"/>
</workbook>
</file>

<file path=xl/sharedStrings.xml><?xml version="1.0" encoding="utf-8"?>
<sst xmlns="http://schemas.openxmlformats.org/spreadsheetml/2006/main" count="83" uniqueCount="70">
  <si>
    <t>Composition minéralogique (en % de surface de section)</t>
  </si>
  <si>
    <t>Composition minéralogique (en % du volume)</t>
  </si>
  <si>
    <t>Composition minéralogique</t>
  </si>
  <si>
    <t>Quartz (Q)</t>
  </si>
  <si>
    <t>Quartz (Q)</t>
  </si>
  <si>
    <t xml:space="preserve">Orthose </t>
  </si>
  <si>
    <t>Plagioclase Na</t>
  </si>
  <si>
    <t>Plagioclase Ca</t>
  </si>
  <si>
    <t>Biotite</t>
  </si>
  <si>
    <t>Biotite</t>
  </si>
  <si>
    <t>Muscovite</t>
  </si>
  <si>
    <t>Muscovite</t>
  </si>
  <si>
    <t>Péridots</t>
  </si>
  <si>
    <t>Cellules à remplir</t>
  </si>
  <si>
    <t>Minéraux</t>
  </si>
  <si>
    <t>(Fe,Mg)O</t>
  </si>
  <si>
    <t>CaO</t>
  </si>
  <si>
    <t>Quartz (Q)</t>
  </si>
  <si>
    <t xml:space="preserve">Orthose </t>
  </si>
  <si>
    <t>Plagioclase Na</t>
  </si>
  <si>
    <t>Plagioclase Ca</t>
  </si>
  <si>
    <t>Biotite</t>
  </si>
  <si>
    <t>Muscovite</t>
  </si>
  <si>
    <t>Résultat</t>
  </si>
  <si>
    <t>Roches</t>
  </si>
  <si>
    <t>Fe,Mg</t>
  </si>
  <si>
    <t>K</t>
  </si>
  <si>
    <t>Na</t>
  </si>
  <si>
    <t>Ca</t>
  </si>
  <si>
    <t>H</t>
  </si>
  <si>
    <r>
      <t>Phase 1</t>
    </r>
    <r>
      <rPr>
        <b/>
        <sz val="12"/>
        <rFont val="Arial"/>
        <family val="2"/>
      </rPr>
      <t xml:space="preserve">  ==&gt; remplir le tableau ci-dessous</t>
    </r>
  </si>
  <si>
    <t>Roche 1</t>
  </si>
  <si>
    <t>Roche 2</t>
  </si>
  <si>
    <t>Roche 3</t>
  </si>
  <si>
    <t>Pyroxènes (augite)</t>
  </si>
  <si>
    <t>Pyroxène (augite)</t>
  </si>
  <si>
    <t>Pyroxène (jadéite)</t>
  </si>
  <si>
    <t>Amphibole (glaucophane)</t>
  </si>
  <si>
    <t>Amphibole (actinote)</t>
  </si>
  <si>
    <t>Amphibole (hornblende)</t>
  </si>
  <si>
    <t>Grenats</t>
  </si>
  <si>
    <t>Chlorite</t>
  </si>
  <si>
    <t>Pyro. (augite)</t>
  </si>
  <si>
    <t>Pyro. (jadéite)</t>
  </si>
  <si>
    <t>Amphi. hornblende</t>
  </si>
  <si>
    <t>Amphi. glaucophane</t>
  </si>
  <si>
    <t>Amphi. Actinote</t>
  </si>
  <si>
    <t>Péridots (olivine)</t>
  </si>
  <si>
    <t>Calcul de la composition chimique de 3 roches (exprimée en oxydes)  à partir d'une évaluation quantitative de leurs principaux minéraux</t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</si>
  <si>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</si>
  <si>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</si>
  <si>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(Na,K)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</si>
  <si>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</si>
  <si>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r>
      <t>SiO</t>
    </r>
    <r>
      <rPr>
        <b/>
        <vertAlign val="subscript"/>
        <sz val="10"/>
        <color indexed="8"/>
        <rFont val="Arial"/>
        <family val="2"/>
      </rPr>
      <t>2</t>
    </r>
  </si>
  <si>
    <r>
      <t>Al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</si>
  <si>
    <r>
      <t>(Na,K)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</si>
  <si>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0</t>
    </r>
  </si>
  <si>
    <t>Composition (en oxydes) des roches</t>
  </si>
  <si>
    <t>Composition en % d'oxydes des minéraux</t>
  </si>
  <si>
    <t>&lt;====</t>
  </si>
  <si>
    <t>Phase 2</t>
  </si>
  <si>
    <r>
      <t>Plagioclase Ca*</t>
    </r>
    <r>
      <rPr>
        <vertAlign val="superscript"/>
        <sz val="10"/>
        <color indexed="8"/>
        <rFont val="Arial"/>
        <family val="2"/>
      </rPr>
      <t>1</t>
    </r>
  </si>
  <si>
    <r>
      <t>Plagioclase Na*</t>
    </r>
    <r>
      <rPr>
        <vertAlign val="superscript"/>
        <sz val="10"/>
        <color indexed="8"/>
        <rFont val="Arial"/>
        <family val="2"/>
      </rPr>
      <t>1</t>
    </r>
  </si>
  <si>
    <r>
      <t>Orthose *</t>
    </r>
    <r>
      <rPr>
        <vertAlign val="superscript"/>
        <sz val="10"/>
        <color indexed="8"/>
        <rFont val="Arial"/>
        <family val="2"/>
      </rPr>
      <t xml:space="preserve">1 </t>
    </r>
  </si>
  <si>
    <t>puis… voir phase 2 (en bas de la feuille de calcul)</t>
  </si>
  <si>
    <r>
      <t>Amphibole (actinote) *</t>
    </r>
    <r>
      <rPr>
        <vertAlign val="superscript"/>
        <sz val="10"/>
        <color indexed="8"/>
        <rFont val="Arial"/>
        <family val="2"/>
      </rPr>
      <t>2</t>
    </r>
  </si>
  <si>
    <r>
      <t>Chlorite *</t>
    </r>
    <r>
      <rPr>
        <vertAlign val="superscript"/>
        <sz val="10"/>
        <color indexed="8"/>
        <rFont val="Arial"/>
        <family val="2"/>
      </rPr>
      <t>2</t>
    </r>
  </si>
  <si>
    <t>Serpentinite</t>
  </si>
  <si>
    <t>Serpentine</t>
  </si>
  <si>
    <r>
      <t>Nommer</t>
    </r>
    <r>
      <rPr>
        <sz val="9"/>
        <color indexed="62"/>
        <rFont val="Arial"/>
        <family val="2"/>
      </rPr>
      <t xml:space="preserve"> les 3 roches puis à partir des données de "</t>
    </r>
    <r>
      <rPr>
        <i/>
        <sz val="9"/>
        <color indexed="62"/>
        <rFont val="Arial"/>
        <family val="2"/>
      </rPr>
      <t>Mesurim</t>
    </r>
    <r>
      <rPr>
        <sz val="9"/>
        <color indexed="62"/>
        <rFont val="Arial"/>
        <family val="2"/>
      </rPr>
      <t>",</t>
    </r>
    <r>
      <rPr>
        <b/>
        <sz val="9"/>
        <color indexed="62"/>
        <rFont val="Arial"/>
        <family val="2"/>
      </rPr>
      <t xml:space="preserve"> remplir</t>
    </r>
    <r>
      <rPr>
        <sz val="9"/>
        <color indexed="62"/>
        <rFont val="Arial"/>
        <family val="2"/>
      </rPr>
      <t xml:space="preserve"> le tableau ci-dessous</t>
    </r>
    <r>
      <rPr>
        <sz val="9"/>
        <rFont val="Arial"/>
        <family val="2"/>
      </rPr>
      <t>.</t>
    </r>
    <r>
      <rPr>
        <sz val="8"/>
        <rFont val="Arial"/>
        <family val="2"/>
      </rPr>
      <t xml:space="preserve"> 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 difficulté d'identification des feldspaths : orthose, plagioclase Na et plagioclases Ca,</t>
    </r>
    <r>
      <rPr>
        <b/>
        <sz val="8"/>
        <rFont val="Arial"/>
        <family val="2"/>
      </rPr>
      <t xml:space="preserve"> répartir </t>
    </r>
    <r>
      <rPr>
        <sz val="8"/>
        <rFont val="Arial"/>
        <family val="2"/>
      </rPr>
      <t xml:space="preserve">la </t>
    </r>
    <r>
      <rPr>
        <u val="single"/>
        <sz val="8"/>
        <rFont val="Arial"/>
        <family val="2"/>
      </rPr>
      <t>valeur globale</t>
    </r>
    <r>
      <rPr>
        <sz val="8"/>
        <rFont val="Arial"/>
        <family val="2"/>
      </rPr>
      <t xml:space="preserve">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pour les feldspaths dans chacune des 3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3) ///  *2 Pour actinote et chlorite, </t>
    </r>
    <r>
      <rPr>
        <b/>
        <sz val="8"/>
        <rFont val="Arial"/>
        <family val="2"/>
      </rPr>
      <t>répartir</t>
    </r>
    <r>
      <rPr>
        <sz val="8"/>
        <rFont val="Arial"/>
        <family val="2"/>
      </rPr>
      <t xml:space="preserve"> la valeur globale donnée par "</t>
    </r>
    <r>
      <rPr>
        <i/>
        <sz val="8"/>
        <rFont val="Arial"/>
        <family val="2"/>
      </rPr>
      <t>Mesurim</t>
    </r>
    <r>
      <rPr>
        <sz val="8"/>
        <rFont val="Arial"/>
        <family val="2"/>
      </rPr>
      <t xml:space="preserve">" entre les 2 rubriques (donc </t>
    </r>
    <r>
      <rPr>
        <b/>
        <sz val="8"/>
        <rFont val="Arial"/>
        <family val="2"/>
      </rPr>
      <t>diviser</t>
    </r>
    <r>
      <rPr>
        <sz val="8"/>
        <rFont val="Arial"/>
        <family val="2"/>
      </rPr>
      <t xml:space="preserve"> cette valeur par 2)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</si>
</sst>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3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lbany"/>
      <family val="2"/>
    </font>
    <font>
      <b/>
      <sz val="14"/>
      <name val="Arial"/>
      <family val="0"/>
    </font>
    <font>
      <b/>
      <sz val="14"/>
      <color indexed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u val="single"/>
      <sz val="14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6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2" xfId="0" applyAlignment="1">
      <alignment horizontal="center"/>
    </xf>
    <xf numFmtId="0" fontId="1" fillId="0" borderId="3" xfId="0" applyAlignment="1">
      <alignment/>
    </xf>
    <xf numFmtId="0" fontId="1" fillId="2" borderId="4" xfId="0" applyAlignment="1">
      <alignment horizontal="center"/>
    </xf>
    <xf numFmtId="0" fontId="1" fillId="2" borderId="5" xfId="0" applyAlignment="1">
      <alignment horizontal="center"/>
    </xf>
    <xf numFmtId="0" fontId="1" fillId="2" borderId="6" xfId="0" applyAlignment="1">
      <alignment horizontal="center"/>
    </xf>
    <xf numFmtId="0" fontId="1" fillId="0" borderId="3" xfId="0" applyFont="1" applyAlignment="1">
      <alignment/>
    </xf>
    <xf numFmtId="0" fontId="1" fillId="0" borderId="0" xfId="0" applyBorder="1" applyAlignment="1">
      <alignment/>
    </xf>
    <xf numFmtId="0" fontId="1" fillId="0" borderId="3" xfId="0" applyFont="1" applyAlignment="1">
      <alignment horizontal="left"/>
    </xf>
    <xf numFmtId="0" fontId="1" fillId="0" borderId="2" xfId="0" applyFont="1" applyAlignment="1">
      <alignment horizontal="left"/>
    </xf>
    <xf numFmtId="0" fontId="1" fillId="0" borderId="2" xfId="0" applyFont="1" applyAlignment="1">
      <alignment/>
    </xf>
    <xf numFmtId="0" fontId="1" fillId="2" borderId="7" xfId="0" applyBorder="1" applyAlignment="1">
      <alignment horizontal="center"/>
    </xf>
    <xf numFmtId="0" fontId="1" fillId="2" borderId="8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0" xfId="0" applyFill="1" applyBorder="1" applyAlignment="1">
      <alignment horizontal="center"/>
    </xf>
    <xf numFmtId="0" fontId="3" fillId="0" borderId="0" xfId="0" applyFill="1" applyBorder="1" applyAlignment="1">
      <alignment horizontal="center"/>
    </xf>
    <xf numFmtId="0" fontId="1" fillId="0" borderId="0" xfId="0" applyFill="1" applyBorder="1" applyAlignment="1">
      <alignment horizontal="left"/>
    </xf>
    <xf numFmtId="0" fontId="3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1" fillId="0" borderId="9" xfId="0" applyFill="1" applyBorder="1" applyAlignment="1">
      <alignment/>
    </xf>
    <xf numFmtId="0" fontId="1" fillId="0" borderId="9" xfId="0" applyFill="1" applyBorder="1" applyAlignment="1">
      <alignment horizontal="center"/>
    </xf>
    <xf numFmtId="0" fontId="2" fillId="3" borderId="1" xfId="0" applyFont="1" applyFill="1" applyAlignment="1">
      <alignment horizontal="center"/>
    </xf>
    <xf numFmtId="0" fontId="2" fillId="4" borderId="10" xfId="0" applyFont="1" applyFill="1" applyAlignment="1">
      <alignment horizontal="center"/>
    </xf>
    <xf numFmtId="0" fontId="2" fillId="3" borderId="3" xfId="0" applyFont="1" applyFill="1" applyAlignment="1">
      <alignment horizontal="center"/>
    </xf>
    <xf numFmtId="0" fontId="1" fillId="5" borderId="1" xfId="0" applyFill="1" applyAlignment="1">
      <alignment horizontal="center"/>
    </xf>
    <xf numFmtId="0" fontId="1" fillId="5" borderId="10" xfId="0" applyFont="1" applyFill="1" applyAlignment="1">
      <alignment horizontal="center"/>
    </xf>
    <xf numFmtId="0" fontId="1" fillId="5" borderId="10" xfId="0" applyFill="1" applyAlignment="1">
      <alignment horizontal="center"/>
    </xf>
    <xf numFmtId="0" fontId="1" fillId="5" borderId="3" xfId="0" applyFill="1" applyAlignment="1">
      <alignment/>
    </xf>
    <xf numFmtId="0" fontId="1" fillId="5" borderId="2" xfId="0" applyFill="1" applyAlignment="1">
      <alignment horizontal="center"/>
    </xf>
    <xf numFmtId="0" fontId="1" fillId="5" borderId="3" xfId="0" applyFont="1" applyFill="1" applyAlignment="1">
      <alignment horizontal="left"/>
    </xf>
    <xf numFmtId="0" fontId="1" fillId="5" borderId="3" xfId="0" applyFont="1" applyFill="1" applyAlignment="1">
      <alignment/>
    </xf>
    <xf numFmtId="0" fontId="1" fillId="5" borderId="11" xfId="0" applyFill="1" applyBorder="1" applyAlignment="1">
      <alignment horizontal="center"/>
    </xf>
    <xf numFmtId="0" fontId="1" fillId="5" borderId="2" xfId="0" applyFill="1" applyBorder="1" applyAlignment="1">
      <alignment horizontal="center"/>
    </xf>
    <xf numFmtId="0" fontId="2" fillId="6" borderId="2" xfId="0" applyFill="1" applyAlignment="1">
      <alignment horizontal="center"/>
    </xf>
    <xf numFmtId="0" fontId="2" fillId="6" borderId="0" xfId="0" applyFill="1" applyAlignment="1">
      <alignment/>
    </xf>
    <xf numFmtId="0" fontId="2" fillId="6" borderId="12" xfId="0" applyFill="1" applyBorder="1" applyAlignment="1">
      <alignment horizontal="center"/>
    </xf>
    <xf numFmtId="180" fontId="2" fillId="3" borderId="2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0" xfId="0" applyFont="1" applyAlignment="1">
      <alignment horizontal="center"/>
    </xf>
    <xf numFmtId="0" fontId="28" fillId="7" borderId="10" xfId="0" applyFont="1" applyFill="1" applyAlignment="1">
      <alignment horizontal="center"/>
    </xf>
    <xf numFmtId="0" fontId="1" fillId="0" borderId="0" xfId="0" applyBorder="1" applyAlignment="1">
      <alignment horizontal="center"/>
    </xf>
    <xf numFmtId="0" fontId="1" fillId="5" borderId="2" xfId="0" applyFont="1" applyFill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2" fillId="6" borderId="12" xfId="0" applyFill="1" applyBorder="1" applyAlignment="1">
      <alignment horizontal="center"/>
    </xf>
    <xf numFmtId="0" fontId="10" fillId="1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9" fillId="9" borderId="0" xfId="0" applyFont="1" applyFill="1" applyAlignment="1">
      <alignment horizontal="left" vertical="center" wrapText="1"/>
    </xf>
    <xf numFmtId="0" fontId="12" fillId="9" borderId="0" xfId="0" applyFont="1" applyFill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11" borderId="0" xfId="0" applyFont="1" applyFill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E6E6FF"/>
      <rgbColor rgb="00FF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K9" sqref="K9"/>
    </sheetView>
  </sheetViews>
  <sheetFormatPr defaultColWidth="11.421875" defaultRowHeight="12.75"/>
  <cols>
    <col min="1" max="1" width="24.57421875" style="0" customWidth="1"/>
    <col min="2" max="2" width="9.140625" style="0" customWidth="1"/>
    <col min="3" max="3" width="8.8515625" style="0" customWidth="1"/>
    <col min="4" max="4" width="9.421875" style="0" customWidth="1"/>
    <col min="5" max="5" width="9.8515625" style="0" customWidth="1"/>
    <col min="6" max="6" width="16.00390625" style="0" customWidth="1"/>
    <col min="7" max="7" width="11.00390625" style="0" customWidth="1"/>
    <col min="8" max="8" width="13.00390625" style="0" customWidth="1"/>
    <col min="9" max="9" width="11.140625" style="0" customWidth="1"/>
    <col min="10" max="10" width="4.140625" style="0" customWidth="1"/>
    <col min="11" max="15" width="11.140625" style="0" customWidth="1"/>
    <col min="16" max="16384" width="11.00390625" style="0" customWidth="1"/>
  </cols>
  <sheetData>
    <row r="1" spans="1:9" ht="12.75">
      <c r="A1" s="62" t="s">
        <v>48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5" spans="1:9" ht="12.75">
      <c r="A5" s="72" t="s">
        <v>30</v>
      </c>
      <c r="B5" s="80" t="s">
        <v>69</v>
      </c>
      <c r="C5" s="81"/>
      <c r="D5" s="81"/>
      <c r="E5" s="81"/>
      <c r="F5" s="82"/>
      <c r="G5" s="82"/>
      <c r="H5" s="68" t="s">
        <v>64</v>
      </c>
      <c r="I5" s="69"/>
    </row>
    <row r="6" spans="1:9" ht="12.75">
      <c r="A6" s="73"/>
      <c r="B6" s="81"/>
      <c r="C6" s="81"/>
      <c r="D6" s="81"/>
      <c r="E6" s="81"/>
      <c r="F6" s="82"/>
      <c r="G6" s="82"/>
      <c r="H6" s="69"/>
      <c r="I6" s="69"/>
    </row>
    <row r="7" spans="1:9" ht="12.75">
      <c r="A7" s="73"/>
      <c r="B7" s="81"/>
      <c r="C7" s="81"/>
      <c r="D7" s="81"/>
      <c r="E7" s="81"/>
      <c r="F7" s="82"/>
      <c r="G7" s="82"/>
      <c r="H7" s="69"/>
      <c r="I7" s="69"/>
    </row>
    <row r="8" spans="1:9" ht="12.75">
      <c r="A8" s="73"/>
      <c r="B8" s="81"/>
      <c r="C8" s="81"/>
      <c r="D8" s="81"/>
      <c r="E8" s="81"/>
      <c r="F8" s="82"/>
      <c r="G8" s="82"/>
      <c r="H8" s="69"/>
      <c r="I8" s="69"/>
    </row>
    <row r="9" spans="1:9" ht="12.75">
      <c r="A9" s="73"/>
      <c r="B9" s="81"/>
      <c r="C9" s="81"/>
      <c r="D9" s="81"/>
      <c r="E9" s="81"/>
      <c r="F9" s="82"/>
      <c r="G9" s="82"/>
      <c r="H9" s="69"/>
      <c r="I9" s="69"/>
    </row>
    <row r="10" spans="1:9" ht="12.75">
      <c r="A10" s="60"/>
      <c r="B10" s="83"/>
      <c r="C10" s="83"/>
      <c r="D10" s="83"/>
      <c r="E10" s="83"/>
      <c r="F10" s="83"/>
      <c r="G10" s="83"/>
      <c r="H10" s="59"/>
      <c r="I10" s="59"/>
    </row>
    <row r="11" spans="2:4" ht="12.75">
      <c r="B11" s="84" t="s">
        <v>13</v>
      </c>
      <c r="C11" s="84"/>
      <c r="D11" s="84"/>
    </row>
    <row r="12" spans="1:256" ht="12.75">
      <c r="A12" s="27" t="s">
        <v>0</v>
      </c>
      <c r="B12" s="27"/>
      <c r="C12" s="27"/>
      <c r="D12" s="27"/>
      <c r="E12" s="1"/>
      <c r="F12" s="74" t="s">
        <v>1</v>
      </c>
      <c r="G12" s="75"/>
      <c r="H12" s="75"/>
      <c r="I12" s="76"/>
      <c r="J12" s="1"/>
      <c r="K12" s="1"/>
      <c r="L12" s="1"/>
      <c r="M12" s="52" t="s">
        <v>2</v>
      </c>
      <c r="N12" s="52"/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 thickBot="1">
      <c r="A13" s="2"/>
      <c r="B13" s="56" t="s">
        <v>31</v>
      </c>
      <c r="C13" s="56" t="s">
        <v>32</v>
      </c>
      <c r="D13" s="56" t="s">
        <v>33</v>
      </c>
      <c r="E13" s="1"/>
      <c r="F13" s="3"/>
      <c r="G13" s="55" t="str">
        <f>B13</f>
        <v>Roche 1</v>
      </c>
      <c r="H13" s="55" t="str">
        <f>C13</f>
        <v>Roche 2</v>
      </c>
      <c r="I13" s="55" t="str">
        <f>D13</f>
        <v>Roche 3</v>
      </c>
      <c r="J13" s="1"/>
      <c r="K13" s="1"/>
      <c r="L13" s="28"/>
      <c r="M13" s="54" t="s">
        <v>31</v>
      </c>
      <c r="N13" s="54" t="s">
        <v>32</v>
      </c>
      <c r="O13" s="54" t="s">
        <v>33</v>
      </c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3.5" thickTop="1">
      <c r="A14" s="5" t="s">
        <v>3</v>
      </c>
      <c r="B14" s="47"/>
      <c r="C14" s="48"/>
      <c r="D14" s="47"/>
      <c r="E14" s="1"/>
      <c r="F14" s="3" t="s">
        <v>4</v>
      </c>
      <c r="G14" s="4" t="e">
        <f aca="true" t="shared" si="0" ref="G14:G28">M14/M$29*100</f>
        <v>#DIV/0!</v>
      </c>
      <c r="H14" s="4" t="e">
        <f aca="true" t="shared" si="1" ref="H14:H28">N14/N$29*100</f>
        <v>#DIV/0!</v>
      </c>
      <c r="I14" s="4" t="e">
        <f aca="true" t="shared" si="2" ref="I14:I28">O14/O$29*100</f>
        <v>#DIV/0!</v>
      </c>
      <c r="J14" s="1"/>
      <c r="K14" s="1"/>
      <c r="L14" s="1"/>
      <c r="M14" s="53">
        <f aca="true" t="shared" si="3" ref="M14:M24">SQRT(B14)^3</f>
        <v>0</v>
      </c>
      <c r="N14" s="53">
        <f aca="true" t="shared" si="4" ref="N14:N24">SQRT(C14)^3</f>
        <v>0</v>
      </c>
      <c r="O14" s="53">
        <f aca="true" t="shared" si="5" ref="O14:O24">SQRT(D14)^3</f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>
      <c r="A15" s="9" t="s">
        <v>63</v>
      </c>
      <c r="B15" s="49"/>
      <c r="C15" s="47"/>
      <c r="D15" s="47"/>
      <c r="E15" s="1"/>
      <c r="F15" s="3" t="s">
        <v>5</v>
      </c>
      <c r="G15" s="4" t="e">
        <f t="shared" si="0"/>
        <v>#DIV/0!</v>
      </c>
      <c r="H15" s="4" t="e">
        <f t="shared" si="1"/>
        <v>#DIV/0!</v>
      </c>
      <c r="I15" s="4" t="e">
        <f t="shared" si="2"/>
        <v>#DIV/0!</v>
      </c>
      <c r="J15" s="1"/>
      <c r="K15" s="1"/>
      <c r="L15" s="1"/>
      <c r="M15" s="51">
        <f t="shared" si="3"/>
        <v>0</v>
      </c>
      <c r="N15" s="51">
        <f t="shared" si="4"/>
        <v>0</v>
      </c>
      <c r="O15" s="51">
        <f t="shared" si="5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9" t="s">
        <v>62</v>
      </c>
      <c r="B16" s="47"/>
      <c r="C16" s="48"/>
      <c r="D16" s="47"/>
      <c r="E16" s="1"/>
      <c r="F16" s="3" t="s">
        <v>6</v>
      </c>
      <c r="G16" s="4" t="e">
        <f t="shared" si="0"/>
        <v>#DIV/0!</v>
      </c>
      <c r="H16" s="4" t="e">
        <f t="shared" si="1"/>
        <v>#DIV/0!</v>
      </c>
      <c r="I16" s="4" t="e">
        <f t="shared" si="2"/>
        <v>#DIV/0!</v>
      </c>
      <c r="J16" s="1"/>
      <c r="K16" s="1"/>
      <c r="L16" s="1"/>
      <c r="M16" s="51">
        <f t="shared" si="3"/>
        <v>0</v>
      </c>
      <c r="N16" s="51">
        <f t="shared" si="4"/>
        <v>0</v>
      </c>
      <c r="O16" s="51">
        <f t="shared" si="5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9" t="s">
        <v>61</v>
      </c>
      <c r="B17" s="49"/>
      <c r="C17" s="47"/>
      <c r="D17" s="47"/>
      <c r="E17" s="1"/>
      <c r="F17" s="3" t="s">
        <v>7</v>
      </c>
      <c r="G17" s="4" t="e">
        <f t="shared" si="0"/>
        <v>#DIV/0!</v>
      </c>
      <c r="H17" s="4" t="e">
        <f t="shared" si="1"/>
        <v>#DIV/0!</v>
      </c>
      <c r="I17" s="4" t="e">
        <f t="shared" si="2"/>
        <v>#DIV/0!</v>
      </c>
      <c r="J17" s="1"/>
      <c r="K17" s="1"/>
      <c r="L17" s="1"/>
      <c r="M17" s="51">
        <f t="shared" si="3"/>
        <v>0</v>
      </c>
      <c r="N17" s="51">
        <f t="shared" si="4"/>
        <v>0</v>
      </c>
      <c r="O17" s="51">
        <f t="shared" si="5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" t="s">
        <v>8</v>
      </c>
      <c r="B18" s="49"/>
      <c r="C18" s="47"/>
      <c r="D18" s="47"/>
      <c r="E18" s="1"/>
      <c r="F18" s="3" t="s">
        <v>9</v>
      </c>
      <c r="G18" s="4" t="e">
        <f t="shared" si="0"/>
        <v>#DIV/0!</v>
      </c>
      <c r="H18" s="4" t="e">
        <f t="shared" si="1"/>
        <v>#DIV/0!</v>
      </c>
      <c r="I18" s="4" t="e">
        <f t="shared" si="2"/>
        <v>#DIV/0!</v>
      </c>
      <c r="J18" s="1"/>
      <c r="K18" s="1"/>
      <c r="L18" s="1"/>
      <c r="M18" s="51">
        <f t="shared" si="3"/>
        <v>0</v>
      </c>
      <c r="N18" s="51">
        <f t="shared" si="4"/>
        <v>0</v>
      </c>
      <c r="O18" s="51">
        <f t="shared" si="5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5" t="s">
        <v>10</v>
      </c>
      <c r="B19" s="49"/>
      <c r="C19" s="47"/>
      <c r="D19" s="47"/>
      <c r="E19" s="1"/>
      <c r="F19" s="3" t="s">
        <v>11</v>
      </c>
      <c r="G19" s="4" t="e">
        <f t="shared" si="0"/>
        <v>#DIV/0!</v>
      </c>
      <c r="H19" s="4" t="e">
        <f t="shared" si="1"/>
        <v>#DIV/0!</v>
      </c>
      <c r="I19" s="4" t="e">
        <f t="shared" si="2"/>
        <v>#DIV/0!</v>
      </c>
      <c r="J19" s="1"/>
      <c r="K19" s="1"/>
      <c r="L19" s="1"/>
      <c r="M19" s="51">
        <f t="shared" si="3"/>
        <v>0</v>
      </c>
      <c r="N19" s="51">
        <f t="shared" si="4"/>
        <v>0</v>
      </c>
      <c r="O19" s="51">
        <f t="shared" si="5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1" t="s">
        <v>35</v>
      </c>
      <c r="B20" s="49"/>
      <c r="C20" s="47"/>
      <c r="D20" s="47"/>
      <c r="E20" s="1"/>
      <c r="F20" s="12" t="s">
        <v>42</v>
      </c>
      <c r="G20" s="4" t="e">
        <f t="shared" si="0"/>
        <v>#DIV/0!</v>
      </c>
      <c r="H20" s="4" t="e">
        <f t="shared" si="1"/>
        <v>#DIV/0!</v>
      </c>
      <c r="I20" s="4" t="e">
        <f t="shared" si="2"/>
        <v>#DIV/0!</v>
      </c>
      <c r="J20" s="1"/>
      <c r="K20" s="1"/>
      <c r="L20" s="1"/>
      <c r="M20" s="51">
        <f t="shared" si="3"/>
        <v>0</v>
      </c>
      <c r="N20" s="51">
        <f t="shared" si="4"/>
        <v>0</v>
      </c>
      <c r="O20" s="51">
        <f t="shared" si="5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1" t="s">
        <v>36</v>
      </c>
      <c r="B21" s="49"/>
      <c r="C21" s="47"/>
      <c r="D21" s="47"/>
      <c r="E21" s="1"/>
      <c r="F21" s="12" t="s">
        <v>43</v>
      </c>
      <c r="G21" s="4" t="e">
        <f t="shared" si="0"/>
        <v>#DIV/0!</v>
      </c>
      <c r="H21" s="4" t="e">
        <f t="shared" si="1"/>
        <v>#DIV/0!</v>
      </c>
      <c r="I21" s="4" t="e">
        <f t="shared" si="2"/>
        <v>#DIV/0!</v>
      </c>
      <c r="J21" s="1"/>
      <c r="K21" s="1"/>
      <c r="L21" s="1"/>
      <c r="M21" s="51">
        <f aca="true" t="shared" si="6" ref="M21:O23">SQRT(B21)^3</f>
        <v>0</v>
      </c>
      <c r="N21" s="51">
        <f t="shared" si="6"/>
        <v>0</v>
      </c>
      <c r="O21" s="51">
        <f t="shared" si="6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9" t="s">
        <v>39</v>
      </c>
      <c r="B22" s="49"/>
      <c r="C22" s="47"/>
      <c r="D22" s="47"/>
      <c r="E22" s="1"/>
      <c r="F22" s="13" t="s">
        <v>44</v>
      </c>
      <c r="G22" s="4" t="e">
        <f t="shared" si="0"/>
        <v>#DIV/0!</v>
      </c>
      <c r="H22" s="4" t="e">
        <f t="shared" si="1"/>
        <v>#DIV/0!</v>
      </c>
      <c r="I22" s="4" t="e">
        <f t="shared" si="2"/>
        <v>#DIV/0!</v>
      </c>
      <c r="J22" s="1"/>
      <c r="K22" s="1"/>
      <c r="L22" s="1"/>
      <c r="M22" s="51">
        <f t="shared" si="6"/>
        <v>0</v>
      </c>
      <c r="N22" s="51">
        <f t="shared" si="6"/>
        <v>0</v>
      </c>
      <c r="O22" s="51">
        <f t="shared" si="6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9" t="s">
        <v>37</v>
      </c>
      <c r="B23" s="49"/>
      <c r="C23" s="47"/>
      <c r="D23" s="47"/>
      <c r="E23" s="1"/>
      <c r="F23" s="13" t="s">
        <v>45</v>
      </c>
      <c r="G23" s="4" t="e">
        <f t="shared" si="0"/>
        <v>#DIV/0!</v>
      </c>
      <c r="H23" s="4" t="e">
        <f t="shared" si="1"/>
        <v>#DIV/0!</v>
      </c>
      <c r="I23" s="4" t="e">
        <f t="shared" si="2"/>
        <v>#DIV/0!</v>
      </c>
      <c r="J23" s="1"/>
      <c r="K23" s="1"/>
      <c r="L23" s="1"/>
      <c r="M23" s="51">
        <f t="shared" si="6"/>
        <v>0</v>
      </c>
      <c r="N23" s="51">
        <f t="shared" si="6"/>
        <v>0</v>
      </c>
      <c r="O23" s="51">
        <f t="shared" si="6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>
      <c r="A24" s="9" t="s">
        <v>65</v>
      </c>
      <c r="B24" s="49"/>
      <c r="C24" s="47"/>
      <c r="D24" s="47"/>
      <c r="E24" s="1"/>
      <c r="F24" s="13" t="s">
        <v>46</v>
      </c>
      <c r="G24" s="4" t="e">
        <f t="shared" si="0"/>
        <v>#DIV/0!</v>
      </c>
      <c r="H24" s="4" t="e">
        <f t="shared" si="1"/>
        <v>#DIV/0!</v>
      </c>
      <c r="I24" s="4" t="e">
        <f t="shared" si="2"/>
        <v>#DIV/0!</v>
      </c>
      <c r="J24" s="1"/>
      <c r="K24" s="1"/>
      <c r="L24" s="1"/>
      <c r="M24" s="51">
        <f t="shared" si="3"/>
        <v>0</v>
      </c>
      <c r="N24" s="51">
        <f t="shared" si="4"/>
        <v>0</v>
      </c>
      <c r="O24" s="51">
        <f t="shared" si="5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9" t="s">
        <v>47</v>
      </c>
      <c r="B25" s="49"/>
      <c r="C25" s="47"/>
      <c r="D25" s="47"/>
      <c r="E25" s="1"/>
      <c r="F25" s="3" t="s">
        <v>12</v>
      </c>
      <c r="G25" s="4" t="e">
        <f t="shared" si="0"/>
        <v>#DIV/0!</v>
      </c>
      <c r="H25" s="4" t="e">
        <f t="shared" si="1"/>
        <v>#DIV/0!</v>
      </c>
      <c r="I25" s="4" t="e">
        <f t="shared" si="2"/>
        <v>#DIV/0!</v>
      </c>
      <c r="J25" s="1"/>
      <c r="K25" s="1"/>
      <c r="L25" s="1"/>
      <c r="M25" s="51">
        <f aca="true" t="shared" si="7" ref="M25:O28">SQRT(B25)^3</f>
        <v>0</v>
      </c>
      <c r="N25" s="51">
        <f t="shared" si="7"/>
        <v>0</v>
      </c>
      <c r="O25" s="51">
        <f t="shared" si="7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9" t="s">
        <v>40</v>
      </c>
      <c r="B26" s="49"/>
      <c r="C26" s="47"/>
      <c r="D26" s="47"/>
      <c r="E26" s="1"/>
      <c r="F26" s="9" t="s">
        <v>40</v>
      </c>
      <c r="G26" s="4" t="e">
        <f t="shared" si="0"/>
        <v>#DIV/0!</v>
      </c>
      <c r="H26" s="4" t="e">
        <f t="shared" si="1"/>
        <v>#DIV/0!</v>
      </c>
      <c r="I26" s="4" t="e">
        <f t="shared" si="2"/>
        <v>#DIV/0!</v>
      </c>
      <c r="J26" s="1"/>
      <c r="K26" s="1"/>
      <c r="L26" s="1"/>
      <c r="M26" s="51">
        <f t="shared" si="7"/>
        <v>0</v>
      </c>
      <c r="N26" s="51">
        <f t="shared" si="7"/>
        <v>0</v>
      </c>
      <c r="O26" s="51">
        <f t="shared" si="7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>
      <c r="A27" s="9" t="s">
        <v>66</v>
      </c>
      <c r="B27" s="49"/>
      <c r="C27" s="47"/>
      <c r="D27" s="47"/>
      <c r="E27" s="1"/>
      <c r="F27" s="9" t="s">
        <v>41</v>
      </c>
      <c r="G27" s="4" t="e">
        <f t="shared" si="0"/>
        <v>#DIV/0!</v>
      </c>
      <c r="H27" s="4" t="e">
        <f t="shared" si="1"/>
        <v>#DIV/0!</v>
      </c>
      <c r="I27" s="4" t="e">
        <f t="shared" si="2"/>
        <v>#DIV/0!</v>
      </c>
      <c r="J27" s="1"/>
      <c r="K27" s="1"/>
      <c r="L27" s="1"/>
      <c r="M27" s="51">
        <f t="shared" si="7"/>
        <v>0</v>
      </c>
      <c r="N27" s="51">
        <f t="shared" si="7"/>
        <v>0</v>
      </c>
      <c r="O27" s="51">
        <f t="shared" si="7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9" t="s">
        <v>67</v>
      </c>
      <c r="B28" s="61"/>
      <c r="C28" s="47"/>
      <c r="D28" s="47"/>
      <c r="E28" s="1"/>
      <c r="F28" s="9" t="s">
        <v>67</v>
      </c>
      <c r="G28" s="4" t="e">
        <f t="shared" si="0"/>
        <v>#DIV/0!</v>
      </c>
      <c r="H28" s="4" t="e">
        <f t="shared" si="1"/>
        <v>#DIV/0!</v>
      </c>
      <c r="I28" s="4" t="e">
        <f t="shared" si="2"/>
        <v>#DIV/0!</v>
      </c>
      <c r="J28" s="1"/>
      <c r="K28" s="1"/>
      <c r="L28" s="1"/>
      <c r="M28" s="51">
        <f t="shared" si="7"/>
        <v>0</v>
      </c>
      <c r="N28" s="51">
        <f t="shared" si="7"/>
        <v>0</v>
      </c>
      <c r="O28" s="51">
        <f t="shared" si="7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51">
        <f>SUM(M14:M28)</f>
        <v>0</v>
      </c>
      <c r="N29" s="51">
        <f>SUM(N14:N28)</f>
        <v>0</v>
      </c>
      <c r="O29" s="51">
        <f>SUM(O14:O28)</f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85" t="s">
        <v>58</v>
      </c>
      <c r="B30" s="86"/>
      <c r="C30" s="87"/>
      <c r="D30" s="86"/>
      <c r="E30" s="86"/>
      <c r="F30" s="86"/>
      <c r="G30" s="88"/>
      <c r="H30" s="1"/>
      <c r="I30" s="16"/>
      <c r="J30" s="16"/>
      <c r="K30" s="16"/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6.5" thickBot="1">
      <c r="A31" s="38" t="s">
        <v>14</v>
      </c>
      <c r="B31" s="39" t="s">
        <v>49</v>
      </c>
      <c r="C31" s="39" t="s">
        <v>50</v>
      </c>
      <c r="D31" s="40" t="s">
        <v>15</v>
      </c>
      <c r="E31" s="39" t="s">
        <v>51</v>
      </c>
      <c r="F31" s="40" t="s">
        <v>16</v>
      </c>
      <c r="G31" s="39" t="s">
        <v>52</v>
      </c>
      <c r="H31" s="28"/>
      <c r="I31" s="30"/>
      <c r="J31" s="31"/>
      <c r="K31" s="31"/>
      <c r="L31" s="31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 thickTop="1">
      <c r="A32" s="41" t="s">
        <v>17</v>
      </c>
      <c r="B32" s="42">
        <v>100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57">
        <f>SUM(B32:G32)</f>
        <v>100</v>
      </c>
      <c r="I32" s="31"/>
      <c r="J32" s="31"/>
      <c r="K32" s="31"/>
      <c r="L32" s="31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41" t="s">
        <v>18</v>
      </c>
      <c r="B33" s="42">
        <v>66.67</v>
      </c>
      <c r="C33" s="42">
        <v>11.11</v>
      </c>
      <c r="D33" s="42">
        <v>0</v>
      </c>
      <c r="E33" s="42">
        <v>22.22</v>
      </c>
      <c r="F33" s="42">
        <v>0</v>
      </c>
      <c r="G33" s="42">
        <v>0</v>
      </c>
      <c r="H33" s="57">
        <f aca="true" t="shared" si="8" ref="H33:H46">SUM(B33:G33)</f>
        <v>100</v>
      </c>
      <c r="I33" s="31"/>
      <c r="J33" s="31"/>
      <c r="K33" s="31"/>
      <c r="L33" s="31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41" t="s">
        <v>19</v>
      </c>
      <c r="B34" s="42">
        <v>66.67</v>
      </c>
      <c r="C34" s="42">
        <v>11.11</v>
      </c>
      <c r="D34" s="42">
        <v>0</v>
      </c>
      <c r="E34" s="42">
        <v>22.22</v>
      </c>
      <c r="F34" s="42">
        <v>0</v>
      </c>
      <c r="G34" s="42">
        <v>0</v>
      </c>
      <c r="H34" s="57">
        <f t="shared" si="8"/>
        <v>100</v>
      </c>
      <c r="I34" s="31"/>
      <c r="J34" s="31"/>
      <c r="K34" s="31"/>
      <c r="L34" s="31"/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41" t="s">
        <v>20</v>
      </c>
      <c r="B35" s="42">
        <v>50</v>
      </c>
      <c r="C35" s="42">
        <v>25</v>
      </c>
      <c r="D35" s="42">
        <v>0</v>
      </c>
      <c r="E35" s="42">
        <v>0</v>
      </c>
      <c r="F35" s="42">
        <v>25</v>
      </c>
      <c r="G35" s="42">
        <v>0</v>
      </c>
      <c r="H35" s="57">
        <f t="shared" si="8"/>
        <v>100</v>
      </c>
      <c r="I35" s="31"/>
      <c r="J35" s="31"/>
      <c r="K35" s="31"/>
      <c r="L35" s="31"/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41" t="s">
        <v>21</v>
      </c>
      <c r="B36" s="42">
        <v>35.3</v>
      </c>
      <c r="C36" s="42">
        <v>5.88</v>
      </c>
      <c r="D36" s="42">
        <v>35.3</v>
      </c>
      <c r="E36" s="42">
        <v>11.76</v>
      </c>
      <c r="F36" s="42">
        <v>0</v>
      </c>
      <c r="G36" s="42">
        <v>11.76</v>
      </c>
      <c r="H36" s="57">
        <f t="shared" si="8"/>
        <v>100</v>
      </c>
      <c r="I36" s="31"/>
      <c r="J36" s="31"/>
      <c r="K36" s="31"/>
      <c r="L36" s="31"/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41" t="s">
        <v>22</v>
      </c>
      <c r="B37" s="42">
        <v>46.1</v>
      </c>
      <c r="C37" s="42">
        <v>23.1</v>
      </c>
      <c r="D37" s="42">
        <v>0</v>
      </c>
      <c r="E37" s="42">
        <v>15.4</v>
      </c>
      <c r="F37" s="42">
        <v>0</v>
      </c>
      <c r="G37" s="42">
        <v>15.4</v>
      </c>
      <c r="H37" s="57">
        <f t="shared" si="8"/>
        <v>100.00000000000001</v>
      </c>
      <c r="I37" s="31"/>
      <c r="J37" s="31"/>
      <c r="K37" s="31"/>
      <c r="L37" s="31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43" t="s">
        <v>34</v>
      </c>
      <c r="B38" s="42">
        <v>48.3</v>
      </c>
      <c r="C38" s="42">
        <v>7.13</v>
      </c>
      <c r="D38" s="42">
        <v>22</v>
      </c>
      <c r="E38" s="42">
        <v>1.22</v>
      </c>
      <c r="F38" s="42">
        <v>21.35</v>
      </c>
      <c r="G38" s="42">
        <v>0</v>
      </c>
      <c r="H38" s="57">
        <f t="shared" si="8"/>
        <v>100</v>
      </c>
      <c r="I38" s="31"/>
      <c r="J38" s="31"/>
      <c r="K38" s="31"/>
      <c r="L38" s="31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43" t="s">
        <v>36</v>
      </c>
      <c r="B39" s="42">
        <v>58.61</v>
      </c>
      <c r="C39" s="42">
        <v>22.38</v>
      </c>
      <c r="D39" s="42">
        <v>3.9</v>
      </c>
      <c r="E39" s="42">
        <v>15.11</v>
      </c>
      <c r="F39" s="42">
        <v>0</v>
      </c>
      <c r="G39" s="42">
        <v>0</v>
      </c>
      <c r="H39" s="57">
        <f t="shared" si="8"/>
        <v>100</v>
      </c>
      <c r="I39" s="31"/>
      <c r="J39" s="31"/>
      <c r="K39" s="31"/>
      <c r="L39" s="31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44" t="s">
        <v>39</v>
      </c>
      <c r="B40" s="42">
        <v>50</v>
      </c>
      <c r="C40" s="42">
        <v>5</v>
      </c>
      <c r="D40" s="42">
        <f>7/16*100</f>
        <v>43.75</v>
      </c>
      <c r="E40" s="42">
        <v>0</v>
      </c>
      <c r="F40" s="42">
        <v>0</v>
      </c>
      <c r="G40" s="42">
        <v>1.25</v>
      </c>
      <c r="H40" s="57">
        <f t="shared" si="8"/>
        <v>100</v>
      </c>
      <c r="I40" s="31"/>
      <c r="J40" s="31"/>
      <c r="K40" s="31"/>
      <c r="L40" s="31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44" t="s">
        <v>37</v>
      </c>
      <c r="B41" s="45">
        <v>61.29</v>
      </c>
      <c r="C41" s="45">
        <v>13.01</v>
      </c>
      <c r="D41" s="45">
        <v>15.6</v>
      </c>
      <c r="E41" s="45">
        <v>7.8</v>
      </c>
      <c r="F41" s="45">
        <v>0</v>
      </c>
      <c r="G41" s="45">
        <v>2.3</v>
      </c>
      <c r="H41" s="57">
        <f t="shared" si="8"/>
        <v>99.99999999999999</v>
      </c>
      <c r="I41" s="31"/>
      <c r="J41" s="31"/>
      <c r="K41" s="31"/>
      <c r="L41" s="31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44" t="s">
        <v>38</v>
      </c>
      <c r="B42" s="58">
        <v>54.91</v>
      </c>
      <c r="C42" s="42">
        <v>0</v>
      </c>
      <c r="D42" s="42">
        <v>29.95</v>
      </c>
      <c r="E42" s="42">
        <v>0</v>
      </c>
      <c r="F42" s="42">
        <v>13.04</v>
      </c>
      <c r="G42" s="42">
        <v>2.1</v>
      </c>
      <c r="H42" s="57">
        <f t="shared" si="8"/>
        <v>100</v>
      </c>
      <c r="I42" s="31"/>
      <c r="J42" s="31"/>
      <c r="K42" s="31"/>
      <c r="L42" s="31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41" t="s">
        <v>12</v>
      </c>
      <c r="B43" s="42">
        <v>33.3</v>
      </c>
      <c r="C43" s="42">
        <v>0</v>
      </c>
      <c r="D43" s="42">
        <v>66.7</v>
      </c>
      <c r="E43" s="42">
        <v>0</v>
      </c>
      <c r="F43" s="42">
        <v>0</v>
      </c>
      <c r="G43" s="42">
        <v>0</v>
      </c>
      <c r="H43" s="57">
        <f t="shared" si="8"/>
        <v>100</v>
      </c>
      <c r="I43" s="31"/>
      <c r="J43" s="31"/>
      <c r="K43" s="31"/>
      <c r="L43" s="31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44" t="s">
        <v>40</v>
      </c>
      <c r="B44" s="42">
        <v>40.25</v>
      </c>
      <c r="C44" s="42">
        <v>22.71</v>
      </c>
      <c r="D44" s="42">
        <v>21.15</v>
      </c>
      <c r="E44" s="46">
        <v>0</v>
      </c>
      <c r="F44" s="46">
        <v>15.89</v>
      </c>
      <c r="G44" s="46">
        <v>0</v>
      </c>
      <c r="H44" s="57">
        <f t="shared" si="8"/>
        <v>100</v>
      </c>
      <c r="I44" s="31"/>
      <c r="J44" s="31"/>
      <c r="K44" s="31"/>
      <c r="L44" s="31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44" t="s">
        <v>41</v>
      </c>
      <c r="B45" s="42">
        <v>43.35</v>
      </c>
      <c r="C45" s="42">
        <v>26.31</v>
      </c>
      <c r="D45" s="42">
        <v>8.31</v>
      </c>
      <c r="E45" s="42">
        <v>1.63</v>
      </c>
      <c r="F45" s="42">
        <v>0</v>
      </c>
      <c r="G45" s="42">
        <v>20.4</v>
      </c>
      <c r="H45" s="57">
        <f t="shared" si="8"/>
        <v>100</v>
      </c>
      <c r="I45" s="31"/>
      <c r="J45" s="31"/>
      <c r="K45" s="31"/>
      <c r="L45" s="31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44" t="s">
        <v>68</v>
      </c>
      <c r="B46" s="42">
        <v>43.36</v>
      </c>
      <c r="C46" s="42">
        <v>0</v>
      </c>
      <c r="D46" s="42">
        <v>43.44</v>
      </c>
      <c r="E46" s="42">
        <v>0</v>
      </c>
      <c r="F46" s="42">
        <v>0</v>
      </c>
      <c r="G46" s="42">
        <v>13.2</v>
      </c>
      <c r="H46" s="57">
        <f t="shared" si="8"/>
        <v>100</v>
      </c>
      <c r="I46" s="31"/>
      <c r="J46" s="31"/>
      <c r="K46" s="31"/>
      <c r="L46" s="31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33"/>
      <c r="B47" s="34"/>
      <c r="C47" s="34"/>
      <c r="D47" s="34"/>
      <c r="E47" s="34"/>
      <c r="F47" s="34"/>
      <c r="G47" s="34"/>
      <c r="H47" s="32"/>
      <c r="I47" s="31"/>
      <c r="J47" s="31"/>
      <c r="K47" s="31"/>
      <c r="L47" s="31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>
      <c r="A48" s="77" t="s">
        <v>57</v>
      </c>
      <c r="B48" s="78"/>
      <c r="C48" s="78"/>
      <c r="D48" s="78"/>
      <c r="E48" s="78"/>
      <c r="F48" s="78"/>
      <c r="G48" s="79"/>
      <c r="H48" s="95" t="s">
        <v>60</v>
      </c>
      <c r="I48" s="96"/>
      <c r="J48" s="31"/>
      <c r="K48" s="31"/>
      <c r="L48" s="31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thickBot="1">
      <c r="A49" s="35" t="s">
        <v>24</v>
      </c>
      <c r="B49" s="36" t="s">
        <v>53</v>
      </c>
      <c r="C49" s="36" t="s">
        <v>54</v>
      </c>
      <c r="D49" s="36" t="s">
        <v>15</v>
      </c>
      <c r="E49" s="36" t="s">
        <v>55</v>
      </c>
      <c r="F49" s="36" t="s">
        <v>16</v>
      </c>
      <c r="G49" s="36" t="s">
        <v>56</v>
      </c>
      <c r="H49" s="92" t="s">
        <v>59</v>
      </c>
      <c r="I49" s="93"/>
      <c r="J49" s="31"/>
      <c r="K49" s="31"/>
      <c r="L49" s="31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3.5" thickTop="1">
      <c r="A50" s="37" t="str">
        <f>B13</f>
        <v>Roche 1</v>
      </c>
      <c r="B50" s="50" t="e">
        <f aca="true" t="shared" si="9" ref="B50:G50">$G$14/100*B$32+$G$15/100*B$33+$G$16/100*B$34+$G$17/100*B$35+$G$18/100*B$36+$G$19/100*B$37+$G$20/100*B$38+$G$21/100*B$39+$G$22/100*B$40+$G$23/100*B$41+$G$24/100*B$42+$G$25/100*B$43+$G$26/100*B$44+$G$27/100*B$45+$G$28/100*B$46</f>
        <v>#DIV/0!</v>
      </c>
      <c r="C50" s="50" t="e">
        <f t="shared" si="9"/>
        <v>#DIV/0!</v>
      </c>
      <c r="D50" s="50" t="e">
        <f t="shared" si="9"/>
        <v>#DIV/0!</v>
      </c>
      <c r="E50" s="50" t="e">
        <f t="shared" si="9"/>
        <v>#DIV/0!</v>
      </c>
      <c r="F50" s="50" t="e">
        <f t="shared" si="9"/>
        <v>#DIV/0!</v>
      </c>
      <c r="G50" s="50" t="e">
        <f t="shared" si="9"/>
        <v>#DIV/0!</v>
      </c>
      <c r="H50" s="94"/>
      <c r="I50" s="93"/>
      <c r="J50" s="31"/>
      <c r="K50" s="31"/>
      <c r="L50" s="31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37" t="str">
        <f>C13</f>
        <v>Roche 2</v>
      </c>
      <c r="B51" s="50" t="e">
        <f aca="true" t="shared" si="10" ref="B51:G51">$H$14/100*B$32+$H$15/100*B$33+$H$16/100*B$34+$H$17/100*B$35+$H$18/100*B$36+$H$19/100*B$37+$H$20/100*B$38+$H$21/100*B$39+$H$22/100*B$40+$H$23/100*B$41+$H$24/100*B$42+$H$25/100*B$43+$H$26/100*B$44+$H$27/100*B$45+$H$28/100*B$46</f>
        <v>#DIV/0!</v>
      </c>
      <c r="C51" s="50" t="e">
        <f t="shared" si="10"/>
        <v>#DIV/0!</v>
      </c>
      <c r="D51" s="50" t="e">
        <f t="shared" si="10"/>
        <v>#DIV/0!</v>
      </c>
      <c r="E51" s="50" t="e">
        <f t="shared" si="10"/>
        <v>#DIV/0!</v>
      </c>
      <c r="F51" s="50" t="e">
        <f t="shared" si="10"/>
        <v>#DIV/0!</v>
      </c>
      <c r="G51" s="50" t="e">
        <f t="shared" si="10"/>
        <v>#DIV/0!</v>
      </c>
      <c r="H51" s="89" t="s">
        <v>23</v>
      </c>
      <c r="I51" s="90"/>
      <c r="J51" s="31"/>
      <c r="K51" s="31"/>
      <c r="L51" s="31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37" t="str">
        <f>D13</f>
        <v>Roche 3</v>
      </c>
      <c r="B52" s="50" t="e">
        <f aca="true" t="shared" si="11" ref="B52:G52">$I$14/100*B$32+$I$15/100*B$33+$I$16/100*B$34+$I$17/100*B$35+$I$18/100*B$36+$I$19/100*B$37+$I$20/100*B$38+$I$21/100*B$39+$I$22/100*B$40+$I$23/100*B$41+$I$24/100*B$42+$I$25/100*B$43+$I$26/100*B$44+$I$27/100*B$45+$I$28/100*B$46</f>
        <v>#DIV/0!</v>
      </c>
      <c r="C52" s="50" t="e">
        <f t="shared" si="11"/>
        <v>#DIV/0!</v>
      </c>
      <c r="D52" s="50" t="e">
        <f t="shared" si="11"/>
        <v>#DIV/0!</v>
      </c>
      <c r="E52" s="50" t="e">
        <f t="shared" si="11"/>
        <v>#DIV/0!</v>
      </c>
      <c r="F52" s="50" t="e">
        <f t="shared" si="11"/>
        <v>#DIV/0!</v>
      </c>
      <c r="G52" s="50" t="e">
        <f t="shared" si="11"/>
        <v>#DIV/0!</v>
      </c>
      <c r="H52" s="91"/>
      <c r="I52" s="90"/>
      <c r="J52" s="31"/>
      <c r="K52" s="31"/>
      <c r="L52" s="31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14" s="1" customFormat="1" ht="12.75">
      <c r="A53" s="16"/>
      <c r="B53" s="16"/>
      <c r="C53" s="16"/>
      <c r="D53" s="16"/>
      <c r="E53" s="16"/>
      <c r="F53" s="16"/>
      <c r="G53" s="16"/>
      <c r="H53" s="16"/>
      <c r="I53" s="29"/>
      <c r="J53" s="29"/>
      <c r="K53" s="29"/>
      <c r="L53" s="29"/>
      <c r="M53" s="16"/>
      <c r="N53" s="16"/>
    </row>
    <row r="54" spans="1:256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7"/>
      <c r="B56" s="20"/>
      <c r="C56" s="20"/>
      <c r="D56" s="20"/>
      <c r="E56" s="20"/>
      <c r="F56" s="20"/>
      <c r="G56" s="20"/>
      <c r="H56" s="20"/>
      <c r="I56" s="20"/>
      <c r="J56" s="18"/>
      <c r="K56" s="18"/>
      <c r="L56" s="18"/>
      <c r="M56" s="18"/>
      <c r="N56" s="18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7"/>
      <c r="B57" s="20"/>
      <c r="C57" s="20"/>
      <c r="D57" s="20"/>
      <c r="E57" s="20"/>
      <c r="F57" s="20"/>
      <c r="G57" s="20"/>
      <c r="H57" s="20"/>
      <c r="I57" s="20"/>
      <c r="J57" s="18"/>
      <c r="K57" s="18"/>
      <c r="L57" s="18"/>
      <c r="M57" s="18"/>
      <c r="N57" s="18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7"/>
      <c r="B58" s="20"/>
      <c r="C58" s="20"/>
      <c r="D58" s="20"/>
      <c r="E58" s="20"/>
      <c r="F58" s="21"/>
      <c r="G58" s="20"/>
      <c r="H58" s="20"/>
      <c r="I58" s="20"/>
      <c r="J58" s="18"/>
      <c r="K58" s="18"/>
      <c r="L58" s="18"/>
      <c r="M58" s="18"/>
      <c r="N58" s="18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7"/>
      <c r="B59" s="20"/>
      <c r="C59" s="20"/>
      <c r="D59" s="20"/>
      <c r="E59" s="20"/>
      <c r="F59" s="20"/>
      <c r="G59" s="20"/>
      <c r="H59" s="20"/>
      <c r="I59" s="20"/>
      <c r="J59" s="18"/>
      <c r="K59" s="18"/>
      <c r="L59" s="18"/>
      <c r="M59" s="18"/>
      <c r="N59" s="18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7"/>
      <c r="B60" s="20"/>
      <c r="C60" s="20"/>
      <c r="D60" s="20"/>
      <c r="E60" s="20"/>
      <c r="F60" s="20"/>
      <c r="G60" s="20"/>
      <c r="H60" s="20"/>
      <c r="I60" s="20"/>
      <c r="J60" s="18"/>
      <c r="K60" s="18"/>
      <c r="L60" s="18"/>
      <c r="M60" s="18"/>
      <c r="N60" s="18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7"/>
      <c r="B61" s="20"/>
      <c r="C61" s="20"/>
      <c r="D61" s="20"/>
      <c r="E61" s="20"/>
      <c r="F61" s="20"/>
      <c r="G61" s="20"/>
      <c r="H61" s="20"/>
      <c r="I61" s="20"/>
      <c r="J61" s="18"/>
      <c r="K61" s="18"/>
      <c r="L61" s="18"/>
      <c r="M61" s="18"/>
      <c r="N61" s="18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22"/>
      <c r="B62" s="21"/>
      <c r="C62" s="20"/>
      <c r="D62" s="20"/>
      <c r="E62" s="20"/>
      <c r="F62" s="20"/>
      <c r="G62" s="20"/>
      <c r="H62" s="20"/>
      <c r="I62" s="20"/>
      <c r="J62" s="18"/>
      <c r="K62" s="18"/>
      <c r="L62" s="18"/>
      <c r="M62" s="18"/>
      <c r="N62" s="18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7"/>
      <c r="B63" s="20"/>
      <c r="C63" s="20"/>
      <c r="D63" s="20"/>
      <c r="E63" s="20"/>
      <c r="F63" s="20"/>
      <c r="G63" s="20"/>
      <c r="H63" s="20"/>
      <c r="I63" s="20"/>
      <c r="J63" s="18"/>
      <c r="K63" s="18"/>
      <c r="L63" s="18"/>
      <c r="M63" s="18"/>
      <c r="N63" s="18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7"/>
      <c r="B64" s="20"/>
      <c r="C64" s="20"/>
      <c r="D64" s="20"/>
      <c r="E64" s="20"/>
      <c r="F64" s="20"/>
      <c r="G64" s="20"/>
      <c r="H64" s="20"/>
      <c r="I64" s="20"/>
      <c r="J64" s="18"/>
      <c r="K64" s="18"/>
      <c r="L64" s="18"/>
      <c r="M64" s="18"/>
      <c r="N64" s="18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8"/>
      <c r="B65" s="18"/>
      <c r="C65" s="2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3.5" thickBot="1">
      <c r="A66" s="19"/>
      <c r="B66" s="20"/>
      <c r="C66" s="20"/>
      <c r="D66" s="20"/>
      <c r="E66" s="20"/>
      <c r="F66" s="20"/>
      <c r="G66" s="20"/>
      <c r="H66" s="20"/>
      <c r="I66" s="20"/>
      <c r="J66" s="18"/>
      <c r="K66" s="19"/>
      <c r="L66" s="20"/>
      <c r="M66" s="20"/>
      <c r="N66" s="20"/>
      <c r="O66" s="14" t="s">
        <v>25</v>
      </c>
      <c r="P66" s="6" t="s">
        <v>26</v>
      </c>
      <c r="Q66" s="6" t="s">
        <v>27</v>
      </c>
      <c r="R66" s="6" t="s">
        <v>28</v>
      </c>
      <c r="S66" s="7" t="s">
        <v>29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3.5" thickTop="1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20"/>
      <c r="M67" s="20"/>
      <c r="N67" s="20"/>
      <c r="O67" s="15">
        <f aca="true" t="shared" si="12" ref="O67:S69">E67*E$71</f>
        <v>0</v>
      </c>
      <c r="P67" s="8">
        <f t="shared" si="12"/>
        <v>0</v>
      </c>
      <c r="Q67" s="8">
        <f t="shared" si="12"/>
        <v>0</v>
      </c>
      <c r="R67" s="8">
        <f t="shared" si="12"/>
        <v>0</v>
      </c>
      <c r="S67" s="8">
        <f t="shared" si="12"/>
        <v>0</v>
      </c>
      <c r="T67" s="1">
        <f>SUM(L67:S67)</f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20"/>
      <c r="M68" s="20"/>
      <c r="N68" s="20"/>
      <c r="O68" s="15">
        <f t="shared" si="12"/>
        <v>0</v>
      </c>
      <c r="P68" s="8">
        <f t="shared" si="12"/>
        <v>0</v>
      </c>
      <c r="Q68" s="8">
        <f t="shared" si="12"/>
        <v>0</v>
      </c>
      <c r="R68" s="8">
        <f t="shared" si="12"/>
        <v>0</v>
      </c>
      <c r="S68" s="8">
        <f t="shared" si="12"/>
        <v>0</v>
      </c>
      <c r="T68" s="1">
        <f>SUM(L68:S68)</f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7"/>
      <c r="L69" s="20"/>
      <c r="M69" s="20"/>
      <c r="N69" s="20"/>
      <c r="O69" s="15">
        <f t="shared" si="12"/>
        <v>0</v>
      </c>
      <c r="P69" s="8">
        <f t="shared" si="12"/>
        <v>0</v>
      </c>
      <c r="Q69" s="8">
        <f t="shared" si="12"/>
        <v>0</v>
      </c>
      <c r="R69" s="8">
        <f t="shared" si="12"/>
        <v>0</v>
      </c>
      <c r="S69" s="8">
        <f t="shared" si="12"/>
        <v>0</v>
      </c>
      <c r="T69" s="1">
        <f>SUM(L69:S69)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15" s="1" customFormat="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0"/>
    </row>
    <row r="71" spans="1:256" ht="12.75">
      <c r="A71" s="24"/>
      <c r="B71" s="24"/>
      <c r="C71" s="24"/>
      <c r="D71" s="24"/>
      <c r="E71" s="24"/>
      <c r="F71" s="24"/>
      <c r="G71" s="24"/>
      <c r="H71" s="24"/>
      <c r="I71" s="24"/>
      <c r="J71" s="18"/>
      <c r="K71" s="18"/>
      <c r="L71" s="18"/>
      <c r="M71" s="18"/>
      <c r="N71" s="18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8">
      <c r="A72" s="70"/>
      <c r="B72" s="71"/>
      <c r="C72" s="71"/>
      <c r="D72" s="71"/>
      <c r="E72" s="71"/>
      <c r="F72" s="71"/>
      <c r="G72" s="71"/>
      <c r="H72" s="71"/>
      <c r="I72" s="71"/>
      <c r="J72" s="18"/>
      <c r="K72" s="18"/>
      <c r="L72" s="18"/>
      <c r="M72" s="18"/>
      <c r="N72" s="18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25"/>
      <c r="B73" s="25"/>
      <c r="C73" s="25"/>
      <c r="D73" s="25"/>
      <c r="E73" s="25"/>
      <c r="F73" s="25"/>
      <c r="G73" s="25"/>
      <c r="H73" s="25"/>
      <c r="I73" s="25"/>
      <c r="J73" s="18"/>
      <c r="K73" s="66"/>
      <c r="L73" s="67"/>
      <c r="M73" s="18"/>
      <c r="N73" s="18"/>
      <c r="O73" s="1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26"/>
      <c r="B74" s="25"/>
      <c r="C74" s="25"/>
      <c r="D74" s="25"/>
      <c r="E74" s="25"/>
      <c r="F74" s="25"/>
      <c r="G74" s="25"/>
      <c r="H74" s="25"/>
      <c r="I74" s="25"/>
      <c r="J74" s="18"/>
      <c r="K74" s="67"/>
      <c r="L74" s="67"/>
      <c r="M74" s="18"/>
      <c r="N74" s="18"/>
      <c r="O74" s="1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26"/>
      <c r="B75" s="25"/>
      <c r="C75" s="25"/>
      <c r="D75" s="25"/>
      <c r="E75" s="25"/>
      <c r="F75" s="25"/>
      <c r="G75" s="25"/>
      <c r="H75" s="25"/>
      <c r="I75" s="25"/>
      <c r="J75" s="18"/>
      <c r="K75" s="67"/>
      <c r="L75" s="67"/>
      <c r="M75" s="18"/>
      <c r="N75" s="18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26"/>
      <c r="B76" s="25"/>
      <c r="C76" s="25"/>
      <c r="D76" s="25"/>
      <c r="E76" s="25"/>
      <c r="F76" s="25"/>
      <c r="G76" s="25"/>
      <c r="H76" s="25"/>
      <c r="I76" s="25"/>
      <c r="J76" s="18"/>
      <c r="K76" s="67"/>
      <c r="L76" s="67"/>
      <c r="M76" s="18"/>
      <c r="N76" s="18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</sheetData>
  <mergeCells count="13">
    <mergeCell ref="H51:I52"/>
    <mergeCell ref="H49:I50"/>
    <mergeCell ref="H48:I48"/>
    <mergeCell ref="A1:I3"/>
    <mergeCell ref="K73:L76"/>
    <mergeCell ref="H5:I9"/>
    <mergeCell ref="A72:I72"/>
    <mergeCell ref="A5:A9"/>
    <mergeCell ref="F12:I12"/>
    <mergeCell ref="A48:G48"/>
    <mergeCell ref="B5:G10"/>
    <mergeCell ref="B11:D11"/>
    <mergeCell ref="A30:G30"/>
  </mergeCells>
  <printOptions gridLines="1"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--</Manager>
  <Company>--</Company>
  <TotalTime>187</TotalTime>
  <HyperlinkBase>source infos =&gt;http://webmineral.com/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Composition en oxyde de 3 roches</dc:title>
  <dc:subject>Subduction</dc:subject>
  <dc:creator>Marc FOUCHER d'après Jean François MADRE</dc:creator>
  <cp:keywords>subduction</cp:keywords>
  <dc:description>évaluation approchée à partir d'une identification des principaux minéraux</dc:description>
  <cp:lastModifiedBy>marc FOUCHER</cp:lastModifiedBy>
  <cp:lastPrinted>2002-10-16T09:55:44Z</cp:lastPrinted>
  <dcterms:created xsi:type="dcterms:W3CDTF">2002-10-16T06:58:03Z</dcterms:created>
  <dcterms:modified xsi:type="dcterms:W3CDTF">2009-05-16T08:11:32Z</dcterms:modified>
  <cp:category>--</cp:category>
  <cp:version/>
  <cp:contentType/>
  <cp:contentStatus/>
  <cp:revision>2</cp:revision>
</cp:coreProperties>
</file>